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activeTab="1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bus.gov.ru'!$A$1:$BZ$7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6" l="1"/>
  <c r="F3" i="7" s="1"/>
  <c r="E3" i="5"/>
  <c r="E3" i="7" s="1"/>
  <c r="E3" i="4"/>
  <c r="D3" i="7" s="1"/>
  <c r="D3" i="3"/>
  <c r="C3" i="7" s="1"/>
  <c r="E3" i="2"/>
  <c r="B3" i="7" s="1"/>
  <c r="G3" i="7" s="1"/>
  <c r="G2" i="7"/>
</calcChain>
</file>

<file path=xl/sharedStrings.xml><?xml version="1.0" encoding="utf-8"?>
<sst xmlns="http://schemas.openxmlformats.org/spreadsheetml/2006/main" count="381" uniqueCount="115">
  <si>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</si>
  <si>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</si>
  <si>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</si>
  <si>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</si>
  <si>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</si>
  <si>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</si>
  <si>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</si>
  <si>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</si>
  <si>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</si>
  <si>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</si>
  <si>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</si>
  <si>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</si>
  <si>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</si>
  <si>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</si>
  <si>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</si>
  <si>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</si>
  <si>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</si>
  <si>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</si>
  <si>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</si>
  <si>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</si>
  <si>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</si>
  <si>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</si>
  <si>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</si>
  <si>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2283003758</t>
  </si>
  <si>
    <t>Угловский район</t>
  </si>
  <si>
    <t>ОО</t>
  </si>
  <si>
    <t>МКОУ "Круглянская средняя общеобразовательная школа"</t>
  </si>
  <si>
    <t>44</t>
  </si>
  <si>
    <t>В наличии и функционируют более трёх дистанционных способов взаимодействия</t>
  </si>
  <si>
    <t/>
  </si>
  <si>
    <t>100</t>
  </si>
  <si>
    <t>43</t>
  </si>
  <si>
    <t>38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</si>
  <si>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</si>
  <si>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</si>
  <si>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</si>
  <si>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</si>
  <si>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6</t>
  </si>
  <si>
    <t>39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</si>
  <si>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</si>
  <si>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</si>
  <si>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34</t>
  </si>
  <si>
    <t>22</t>
  </si>
  <si>
    <t>16</t>
  </si>
  <si>
    <t>30</t>
  </si>
  <si>
    <t>31</t>
  </si>
  <si>
    <t>32</t>
  </si>
  <si>
    <t>23</t>
  </si>
  <si>
    <t>28</t>
  </si>
  <si>
    <t>2283003839</t>
  </si>
  <si>
    <t>МКОУ "Озерно-Кузнецовская средняя общеобразовательная школа"</t>
  </si>
  <si>
    <t>90</t>
  </si>
  <si>
    <t>7</t>
  </si>
  <si>
    <t>89</t>
  </si>
  <si>
    <t>2283003814</t>
  </si>
  <si>
    <t>МКОУ "Павловская средняя общеобразовательная школа"</t>
  </si>
  <si>
    <t>57</t>
  </si>
  <si>
    <t>60</t>
  </si>
  <si>
    <t>47</t>
  </si>
  <si>
    <t>68</t>
  </si>
  <si>
    <t>4</t>
  </si>
  <si>
    <t>72</t>
  </si>
  <si>
    <t>75</t>
  </si>
  <si>
    <t>50</t>
  </si>
  <si>
    <t>52</t>
  </si>
  <si>
    <t>62</t>
  </si>
  <si>
    <t>66</t>
  </si>
  <si>
    <t>2283003927</t>
  </si>
  <si>
    <t>МКОУ "Тополинская средняя общеобразовательная школа"</t>
  </si>
  <si>
    <t>58</t>
  </si>
  <si>
    <t>46</t>
  </si>
  <si>
    <t>36</t>
  </si>
  <si>
    <t>55</t>
  </si>
  <si>
    <t>56</t>
  </si>
  <si>
    <t>41</t>
  </si>
  <si>
    <t>42</t>
  </si>
  <si>
    <t>54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</si>
  <si>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</si>
  <si>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</si>
  <si>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</si>
  <si>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368</t>
  </si>
  <si>
    <t>371</t>
  </si>
  <si>
    <t>336</t>
  </si>
  <si>
    <t>339</t>
  </si>
  <si>
    <t>373</t>
  </si>
  <si>
    <t>53</t>
  </si>
  <si>
    <t>395</t>
  </si>
  <si>
    <t>394</t>
  </si>
  <si>
    <t>344</t>
  </si>
  <si>
    <t>390</t>
  </si>
  <si>
    <t>385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</si>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</sst>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0" t="s">
        <v>7</v>
      </c>
      <c r="J1" s="41"/>
      <c r="K1" s="4" t="s">
        <v>8</v>
      </c>
      <c r="L1" s="40" t="s">
        <v>7</v>
      </c>
      <c r="M1" s="41"/>
      <c r="N1" s="42" t="s">
        <v>9</v>
      </c>
      <c r="O1" s="41"/>
      <c r="P1" s="43" t="s">
        <v>7</v>
      </c>
      <c r="Q1" s="41"/>
      <c r="R1" s="3" t="s">
        <v>10</v>
      </c>
      <c r="S1" s="40" t="s">
        <v>7</v>
      </c>
      <c r="T1" s="41"/>
      <c r="U1" s="3" t="s">
        <v>11</v>
      </c>
      <c r="V1" s="40" t="s">
        <v>7</v>
      </c>
      <c r="W1" s="41"/>
      <c r="X1" s="40" t="s">
        <v>12</v>
      </c>
      <c r="Y1" s="41"/>
      <c r="Z1" s="43" t="s">
        <v>7</v>
      </c>
      <c r="AA1" s="41"/>
      <c r="AB1" s="3" t="s">
        <v>13</v>
      </c>
      <c r="AC1" s="40" t="s">
        <v>7</v>
      </c>
      <c r="AD1" s="41"/>
      <c r="AE1" s="40" t="s">
        <v>14</v>
      </c>
      <c r="AF1" s="41"/>
      <c r="AG1" s="43" t="s">
        <v>7</v>
      </c>
      <c r="AH1" s="41"/>
      <c r="AI1" s="42" t="s">
        <v>15</v>
      </c>
      <c r="AJ1" s="41"/>
      <c r="AK1" s="43" t="s">
        <v>7</v>
      </c>
      <c r="AL1" s="41"/>
      <c r="AM1" s="3" t="s">
        <v>16</v>
      </c>
      <c r="AN1" s="40" t="s">
        <v>7</v>
      </c>
      <c r="AO1" s="41"/>
      <c r="AP1" s="3" t="s">
        <v>17</v>
      </c>
      <c r="AQ1" s="43" t="s">
        <v>7</v>
      </c>
      <c r="AR1" s="41"/>
      <c r="AS1" s="4" t="s">
        <v>18</v>
      </c>
      <c r="AT1" s="43" t="s">
        <v>7</v>
      </c>
      <c r="AU1" s="41"/>
      <c r="AV1" s="3" t="s">
        <v>19</v>
      </c>
      <c r="AW1" s="43" t="s">
        <v>7</v>
      </c>
      <c r="AX1" s="41"/>
      <c r="AY1" s="3" t="s">
        <v>20</v>
      </c>
      <c r="AZ1" s="43" t="s">
        <v>7</v>
      </c>
      <c r="BA1" s="41"/>
      <c r="BB1" s="3" t="s">
        <v>21</v>
      </c>
      <c r="BC1" s="43" t="s">
        <v>7</v>
      </c>
      <c r="BD1" s="41"/>
      <c r="BE1" s="3" t="s">
        <v>22</v>
      </c>
      <c r="BF1" s="43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85</v>
      </c>
      <c r="F2" s="7" t="s">
        <v>27</v>
      </c>
      <c r="G2" s="8">
        <v>0.51764705882352946</v>
      </c>
      <c r="H2" s="3" t="s">
        <v>26</v>
      </c>
      <c r="I2" s="7">
        <v>14</v>
      </c>
      <c r="J2" s="2">
        <v>15</v>
      </c>
      <c r="K2" s="3" t="s">
        <v>26</v>
      </c>
      <c r="L2" s="9">
        <v>50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32</v>
      </c>
      <c r="X2" s="3" t="s">
        <v>26</v>
      </c>
      <c r="Y2" s="3" t="s">
        <v>33</v>
      </c>
      <c r="Z2" s="2"/>
      <c r="AA2" s="2" t="s">
        <v>30</v>
      </c>
      <c r="AB2" s="3" t="s">
        <v>26</v>
      </c>
      <c r="AC2" s="2" t="s">
        <v>27</v>
      </c>
      <c r="AD2" s="2" t="s">
        <v>27</v>
      </c>
      <c r="AE2" s="3" t="s">
        <v>26</v>
      </c>
      <c r="AF2" s="3" t="s">
        <v>34</v>
      </c>
      <c r="AG2" s="2">
        <v>4</v>
      </c>
      <c r="AH2" s="2" t="s">
        <v>35</v>
      </c>
      <c r="AI2" s="3" t="s">
        <v>26</v>
      </c>
      <c r="AJ2" s="3" t="s">
        <v>36</v>
      </c>
      <c r="AK2" s="2" t="s">
        <v>29</v>
      </c>
      <c r="AL2" s="2" t="s">
        <v>30</v>
      </c>
      <c r="AM2" s="3" t="s">
        <v>26</v>
      </c>
      <c r="AN2" s="2" t="s">
        <v>37</v>
      </c>
      <c r="AO2" s="2" t="s">
        <v>37</v>
      </c>
      <c r="AP2" s="3" t="s">
        <v>26</v>
      </c>
      <c r="AQ2" s="2" t="s">
        <v>27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38</v>
      </c>
      <c r="AX2" s="2" t="s">
        <v>38</v>
      </c>
      <c r="AY2" s="3" t="s">
        <v>26</v>
      </c>
      <c r="AZ2" s="2" t="s">
        <v>27</v>
      </c>
      <c r="BA2" s="2" t="s">
        <v>27</v>
      </c>
      <c r="BB2" s="3" t="s">
        <v>26</v>
      </c>
      <c r="BC2" s="2" t="s">
        <v>27</v>
      </c>
      <c r="BD2" s="2" t="s">
        <v>27</v>
      </c>
      <c r="BE2" s="3" t="s">
        <v>26</v>
      </c>
      <c r="BF2" s="2" t="s">
        <v>27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39</v>
      </c>
      <c r="B3" s="3" t="s">
        <v>24</v>
      </c>
      <c r="C3" s="6" t="s">
        <v>25</v>
      </c>
      <c r="D3" s="3" t="s">
        <v>40</v>
      </c>
      <c r="E3" s="7">
        <v>79</v>
      </c>
      <c r="F3" s="7" t="s">
        <v>41</v>
      </c>
      <c r="G3" s="8">
        <v>0.43037974683544306</v>
      </c>
      <c r="H3" s="3" t="s">
        <v>40</v>
      </c>
      <c r="I3" s="7">
        <v>15</v>
      </c>
      <c r="J3" s="2">
        <v>15</v>
      </c>
      <c r="K3" s="3" t="s">
        <v>40</v>
      </c>
      <c r="L3" s="9">
        <v>59</v>
      </c>
      <c r="M3" s="10">
        <v>61</v>
      </c>
      <c r="N3" s="3" t="s">
        <v>40</v>
      </c>
      <c r="O3" s="3" t="s">
        <v>28</v>
      </c>
      <c r="P3" s="2" t="s">
        <v>29</v>
      </c>
      <c r="Q3" s="2" t="s">
        <v>30</v>
      </c>
      <c r="R3" s="3" t="s">
        <v>40</v>
      </c>
      <c r="S3" s="2" t="s">
        <v>42</v>
      </c>
      <c r="T3" s="2" t="s">
        <v>42</v>
      </c>
      <c r="U3" s="3" t="s">
        <v>40</v>
      </c>
      <c r="V3" s="2" t="s">
        <v>43</v>
      </c>
      <c r="W3" s="2" t="s">
        <v>43</v>
      </c>
      <c r="X3" s="3" t="s">
        <v>40</v>
      </c>
      <c r="Y3" s="3" t="s">
        <v>33</v>
      </c>
      <c r="Z3" s="2"/>
      <c r="AA3" s="2" t="s">
        <v>30</v>
      </c>
      <c r="AB3" s="3" t="s">
        <v>40</v>
      </c>
      <c r="AC3" s="2" t="s">
        <v>44</v>
      </c>
      <c r="AD3" s="2" t="s">
        <v>41</v>
      </c>
      <c r="AE3" s="3" t="s">
        <v>40</v>
      </c>
      <c r="AF3" s="3" t="s">
        <v>34</v>
      </c>
      <c r="AG3" s="2">
        <v>4</v>
      </c>
      <c r="AH3" s="2" t="s">
        <v>35</v>
      </c>
      <c r="AI3" s="3" t="s">
        <v>40</v>
      </c>
      <c r="AJ3" s="3" t="s">
        <v>36</v>
      </c>
      <c r="AK3" s="2" t="s">
        <v>29</v>
      </c>
      <c r="AL3" s="2" t="s">
        <v>30</v>
      </c>
      <c r="AM3" s="3" t="s">
        <v>40</v>
      </c>
      <c r="AN3" s="2">
        <v>1</v>
      </c>
      <c r="AO3" s="2">
        <v>1</v>
      </c>
      <c r="AP3" s="3" t="s">
        <v>40</v>
      </c>
      <c r="AQ3" s="2" t="s">
        <v>45</v>
      </c>
      <c r="AR3" s="2" t="s">
        <v>41</v>
      </c>
      <c r="AS3" s="3" t="s">
        <v>40</v>
      </c>
      <c r="AT3" s="2" t="s">
        <v>46</v>
      </c>
      <c r="AU3" s="2" t="s">
        <v>41</v>
      </c>
      <c r="AV3" s="3" t="s">
        <v>40</v>
      </c>
      <c r="AW3" s="2" t="s">
        <v>47</v>
      </c>
      <c r="AX3" s="2" t="s">
        <v>47</v>
      </c>
      <c r="AY3" s="3" t="s">
        <v>40</v>
      </c>
      <c r="AZ3" s="2" t="s">
        <v>48</v>
      </c>
      <c r="BA3" s="2" t="s">
        <v>41</v>
      </c>
      <c r="BB3" s="3" t="s">
        <v>40</v>
      </c>
      <c r="BC3" s="2" t="s">
        <v>46</v>
      </c>
      <c r="BD3" s="2" t="s">
        <v>41</v>
      </c>
      <c r="BE3" s="3" t="s">
        <v>40</v>
      </c>
      <c r="BF3" s="2" t="s">
        <v>45</v>
      </c>
      <c r="BG3" s="2" t="s">
        <v>41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49</v>
      </c>
      <c r="B4" s="3" t="s">
        <v>24</v>
      </c>
      <c r="C4" s="6" t="s">
        <v>25</v>
      </c>
      <c r="D4" s="3" t="s">
        <v>50</v>
      </c>
      <c r="E4" s="7">
        <v>216</v>
      </c>
      <c r="F4" s="7" t="s">
        <v>51</v>
      </c>
      <c r="G4" s="8">
        <v>0.41666666666666669</v>
      </c>
      <c r="H4" s="3" t="s">
        <v>50</v>
      </c>
      <c r="I4" s="7">
        <v>15</v>
      </c>
      <c r="J4" s="2">
        <v>15</v>
      </c>
      <c r="K4" s="3" t="s">
        <v>50</v>
      </c>
      <c r="L4" s="9">
        <v>43</v>
      </c>
      <c r="M4" s="10">
        <v>61</v>
      </c>
      <c r="N4" s="3" t="s">
        <v>50</v>
      </c>
      <c r="O4" s="3" t="s">
        <v>28</v>
      </c>
      <c r="P4" s="2" t="s">
        <v>29</v>
      </c>
      <c r="Q4" s="2" t="s">
        <v>30</v>
      </c>
      <c r="R4" s="3" t="s">
        <v>50</v>
      </c>
      <c r="S4" s="2" t="s">
        <v>51</v>
      </c>
      <c r="T4" s="2" t="s">
        <v>51</v>
      </c>
      <c r="U4" s="3" t="s">
        <v>50</v>
      </c>
      <c r="V4" s="2" t="s">
        <v>51</v>
      </c>
      <c r="W4" s="2" t="s">
        <v>51</v>
      </c>
      <c r="X4" s="3" t="s">
        <v>50</v>
      </c>
      <c r="Y4" s="3" t="s">
        <v>33</v>
      </c>
      <c r="Z4" s="2"/>
      <c r="AA4" s="2" t="s">
        <v>30</v>
      </c>
      <c r="AB4" s="3" t="s">
        <v>50</v>
      </c>
      <c r="AC4" s="2" t="s">
        <v>51</v>
      </c>
      <c r="AD4" s="2" t="s">
        <v>51</v>
      </c>
      <c r="AE4" s="3" t="s">
        <v>50</v>
      </c>
      <c r="AF4" s="3" t="s">
        <v>34</v>
      </c>
      <c r="AG4" s="2">
        <v>4</v>
      </c>
      <c r="AH4" s="2" t="s">
        <v>35</v>
      </c>
      <c r="AI4" s="3" t="s">
        <v>50</v>
      </c>
      <c r="AJ4" s="3" t="s">
        <v>36</v>
      </c>
      <c r="AK4" s="2" t="s">
        <v>29</v>
      </c>
      <c r="AL4" s="2" t="s">
        <v>30</v>
      </c>
      <c r="AM4" s="3" t="s">
        <v>50</v>
      </c>
      <c r="AN4" s="2" t="s">
        <v>52</v>
      </c>
      <c r="AO4" s="2" t="s">
        <v>52</v>
      </c>
      <c r="AP4" s="3" t="s">
        <v>50</v>
      </c>
      <c r="AQ4" s="2" t="s">
        <v>51</v>
      </c>
      <c r="AR4" s="2" t="s">
        <v>51</v>
      </c>
      <c r="AS4" s="3" t="s">
        <v>50</v>
      </c>
      <c r="AT4" s="2" t="s">
        <v>51</v>
      </c>
      <c r="AU4" s="2" t="s">
        <v>51</v>
      </c>
      <c r="AV4" s="3" t="s">
        <v>50</v>
      </c>
      <c r="AW4" s="2" t="s">
        <v>53</v>
      </c>
      <c r="AX4" s="2" t="s">
        <v>53</v>
      </c>
      <c r="AY4" s="3" t="s">
        <v>50</v>
      </c>
      <c r="AZ4" s="2" t="s">
        <v>51</v>
      </c>
      <c r="BA4" s="2" t="s">
        <v>51</v>
      </c>
      <c r="BB4" s="3" t="s">
        <v>50</v>
      </c>
      <c r="BC4" s="2" t="s">
        <v>51</v>
      </c>
      <c r="BD4" s="2" t="s">
        <v>51</v>
      </c>
      <c r="BE4" s="3" t="s">
        <v>50</v>
      </c>
      <c r="BF4" s="2" t="s">
        <v>51</v>
      </c>
      <c r="BG4" s="2" t="s">
        <v>51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54</v>
      </c>
      <c r="B5" s="3" t="s">
        <v>24</v>
      </c>
      <c r="C5" s="6" t="s">
        <v>25</v>
      </c>
      <c r="D5" s="3" t="s">
        <v>55</v>
      </c>
      <c r="E5" s="7">
        <v>165</v>
      </c>
      <c r="F5" s="7" t="s">
        <v>35</v>
      </c>
      <c r="G5" s="8">
        <v>0.48484848484848486</v>
      </c>
      <c r="H5" s="3" t="s">
        <v>55</v>
      </c>
      <c r="I5" s="7">
        <v>15</v>
      </c>
      <c r="J5" s="2">
        <v>15</v>
      </c>
      <c r="K5" s="3" t="s">
        <v>55</v>
      </c>
      <c r="L5" s="9">
        <v>49</v>
      </c>
      <c r="M5" s="10">
        <v>61</v>
      </c>
      <c r="N5" s="3" t="s">
        <v>55</v>
      </c>
      <c r="O5" s="3" t="s">
        <v>28</v>
      </c>
      <c r="P5" s="2" t="s">
        <v>29</v>
      </c>
      <c r="Q5" s="2" t="s">
        <v>30</v>
      </c>
      <c r="R5" s="3" t="s">
        <v>55</v>
      </c>
      <c r="S5" s="2" t="s">
        <v>56</v>
      </c>
      <c r="T5" s="2" t="s">
        <v>57</v>
      </c>
      <c r="U5" s="3" t="s">
        <v>55</v>
      </c>
      <c r="V5" s="2" t="s">
        <v>58</v>
      </c>
      <c r="W5" s="2" t="s">
        <v>58</v>
      </c>
      <c r="X5" s="3" t="s">
        <v>55</v>
      </c>
      <c r="Y5" s="3" t="s">
        <v>33</v>
      </c>
      <c r="Z5" s="2"/>
      <c r="AA5" s="2" t="s">
        <v>30</v>
      </c>
      <c r="AB5" s="3" t="s">
        <v>55</v>
      </c>
      <c r="AC5" s="2" t="s">
        <v>59</v>
      </c>
      <c r="AD5" s="2" t="s">
        <v>35</v>
      </c>
      <c r="AE5" s="3" t="s">
        <v>55</v>
      </c>
      <c r="AF5" s="3" t="s">
        <v>33</v>
      </c>
      <c r="AG5" s="2" t="s">
        <v>29</v>
      </c>
      <c r="AH5" s="2" t="s">
        <v>30</v>
      </c>
      <c r="AI5" s="3" t="s">
        <v>55</v>
      </c>
      <c r="AJ5" s="3" t="s">
        <v>36</v>
      </c>
      <c r="AK5" s="2" t="s">
        <v>29</v>
      </c>
      <c r="AL5" s="2" t="s">
        <v>30</v>
      </c>
      <c r="AM5" s="3" t="s">
        <v>55</v>
      </c>
      <c r="AN5" s="2" t="s">
        <v>60</v>
      </c>
      <c r="AO5" s="2" t="s">
        <v>60</v>
      </c>
      <c r="AP5" s="3" t="s">
        <v>55</v>
      </c>
      <c r="AQ5" s="2" t="s">
        <v>61</v>
      </c>
      <c r="AR5" s="2" t="s">
        <v>35</v>
      </c>
      <c r="AS5" s="3" t="s">
        <v>55</v>
      </c>
      <c r="AT5" s="2" t="s">
        <v>62</v>
      </c>
      <c r="AU5" s="2" t="s">
        <v>35</v>
      </c>
      <c r="AV5" s="3" t="s">
        <v>55</v>
      </c>
      <c r="AW5" s="2" t="s">
        <v>63</v>
      </c>
      <c r="AX5" s="2" t="s">
        <v>64</v>
      </c>
      <c r="AY5" s="3" t="s">
        <v>55</v>
      </c>
      <c r="AZ5" s="2" t="s">
        <v>65</v>
      </c>
      <c r="BA5" s="2" t="s">
        <v>35</v>
      </c>
      <c r="BB5" s="3" t="s">
        <v>55</v>
      </c>
      <c r="BC5" s="2" t="s">
        <v>66</v>
      </c>
      <c r="BD5" s="2" t="s">
        <v>35</v>
      </c>
      <c r="BE5" s="3" t="s">
        <v>55</v>
      </c>
      <c r="BF5" s="2" t="s">
        <v>61</v>
      </c>
      <c r="BG5" s="2" t="s">
        <v>35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67</v>
      </c>
      <c r="B6" s="3" t="s">
        <v>24</v>
      </c>
      <c r="C6" s="6" t="s">
        <v>25</v>
      </c>
      <c r="D6" s="3" t="s">
        <v>68</v>
      </c>
      <c r="E6" s="7">
        <v>77</v>
      </c>
      <c r="F6" s="7" t="s">
        <v>69</v>
      </c>
      <c r="G6" s="8">
        <v>0.75324675324675328</v>
      </c>
      <c r="H6" s="3" t="s">
        <v>68</v>
      </c>
      <c r="I6" s="7">
        <v>13</v>
      </c>
      <c r="J6" s="2">
        <v>15</v>
      </c>
      <c r="K6" s="3" t="s">
        <v>68</v>
      </c>
      <c r="L6" s="9">
        <v>47</v>
      </c>
      <c r="M6" s="10">
        <v>61</v>
      </c>
      <c r="N6" s="3" t="s">
        <v>68</v>
      </c>
      <c r="O6" s="3" t="s">
        <v>28</v>
      </c>
      <c r="P6" s="2" t="s">
        <v>29</v>
      </c>
      <c r="Q6" s="2" t="s">
        <v>30</v>
      </c>
      <c r="R6" s="3" t="s">
        <v>68</v>
      </c>
      <c r="S6" s="2" t="s">
        <v>27</v>
      </c>
      <c r="T6" s="2" t="s">
        <v>70</v>
      </c>
      <c r="U6" s="3" t="s">
        <v>68</v>
      </c>
      <c r="V6" s="2" t="s">
        <v>71</v>
      </c>
      <c r="W6" s="2" t="s">
        <v>38</v>
      </c>
      <c r="X6" s="3" t="s">
        <v>68</v>
      </c>
      <c r="Y6" s="3" t="s">
        <v>33</v>
      </c>
      <c r="Z6" s="2"/>
      <c r="AA6" s="2" t="s">
        <v>30</v>
      </c>
      <c r="AB6" s="3" t="s">
        <v>68</v>
      </c>
      <c r="AC6" s="2" t="s">
        <v>64</v>
      </c>
      <c r="AD6" s="2" t="s">
        <v>69</v>
      </c>
      <c r="AE6" s="3" t="s">
        <v>68</v>
      </c>
      <c r="AF6" s="3" t="s">
        <v>34</v>
      </c>
      <c r="AG6" s="2">
        <v>4</v>
      </c>
      <c r="AH6" s="2" t="s">
        <v>35</v>
      </c>
      <c r="AI6" s="3" t="s">
        <v>68</v>
      </c>
      <c r="AJ6" s="3" t="s">
        <v>36</v>
      </c>
      <c r="AK6" s="2" t="s">
        <v>29</v>
      </c>
      <c r="AL6" s="2" t="s">
        <v>30</v>
      </c>
      <c r="AM6" s="3" t="s">
        <v>68</v>
      </c>
      <c r="AN6" s="2" t="s">
        <v>60</v>
      </c>
      <c r="AO6" s="2" t="s">
        <v>60</v>
      </c>
      <c r="AP6" s="3" t="s">
        <v>68</v>
      </c>
      <c r="AQ6" s="2" t="s">
        <v>72</v>
      </c>
      <c r="AR6" s="2" t="s">
        <v>69</v>
      </c>
      <c r="AS6" s="3" t="s">
        <v>68</v>
      </c>
      <c r="AT6" s="2" t="s">
        <v>73</v>
      </c>
      <c r="AU6" s="2" t="s">
        <v>69</v>
      </c>
      <c r="AV6" s="3" t="s">
        <v>68</v>
      </c>
      <c r="AW6" s="2" t="s">
        <v>74</v>
      </c>
      <c r="AX6" s="2" t="s">
        <v>75</v>
      </c>
      <c r="AY6" s="3" t="s">
        <v>68</v>
      </c>
      <c r="AZ6" s="2" t="s">
        <v>76</v>
      </c>
      <c r="BA6" s="2" t="s">
        <v>69</v>
      </c>
      <c r="BB6" s="3" t="s">
        <v>68</v>
      </c>
      <c r="BC6" s="2" t="s">
        <v>76</v>
      </c>
      <c r="BD6" s="2" t="s">
        <v>69</v>
      </c>
      <c r="BE6" s="3" t="s">
        <v>68</v>
      </c>
      <c r="BF6" s="2" t="s">
        <v>72</v>
      </c>
      <c r="BG6" s="2" t="s">
        <v>69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77</v>
      </c>
      <c r="B7" s="3" t="s">
        <v>24</v>
      </c>
      <c r="C7" s="6" t="s">
        <v>25</v>
      </c>
      <c r="D7" s="3" t="s">
        <v>78</v>
      </c>
      <c r="E7" s="7">
        <v>709</v>
      </c>
      <c r="F7" s="7" t="s">
        <v>79</v>
      </c>
      <c r="G7" s="8">
        <v>0.55853314527503528</v>
      </c>
      <c r="H7" s="3" t="s">
        <v>78</v>
      </c>
      <c r="I7" s="7">
        <v>15</v>
      </c>
      <c r="J7" s="2">
        <v>15</v>
      </c>
      <c r="K7" s="3" t="s">
        <v>78</v>
      </c>
      <c r="L7" s="9">
        <v>47</v>
      </c>
      <c r="M7" s="10">
        <v>61</v>
      </c>
      <c r="N7" s="3" t="s">
        <v>78</v>
      </c>
      <c r="O7" s="3" t="s">
        <v>28</v>
      </c>
      <c r="P7" s="2" t="s">
        <v>29</v>
      </c>
      <c r="Q7" s="2" t="s">
        <v>30</v>
      </c>
      <c r="R7" s="3" t="s">
        <v>78</v>
      </c>
      <c r="S7" s="2" t="s">
        <v>80</v>
      </c>
      <c r="T7" s="2" t="s">
        <v>81</v>
      </c>
      <c r="U7" s="3" t="s">
        <v>78</v>
      </c>
      <c r="V7" s="2" t="s">
        <v>82</v>
      </c>
      <c r="W7" s="2" t="s">
        <v>83</v>
      </c>
      <c r="X7" s="3" t="s">
        <v>78</v>
      </c>
      <c r="Y7" s="3" t="s">
        <v>33</v>
      </c>
      <c r="Z7" s="2"/>
      <c r="AA7" s="2" t="s">
        <v>30</v>
      </c>
      <c r="AB7" s="3" t="s">
        <v>78</v>
      </c>
      <c r="AC7" s="2" t="s">
        <v>84</v>
      </c>
      <c r="AD7" s="2" t="s">
        <v>79</v>
      </c>
      <c r="AE7" s="3" t="s">
        <v>78</v>
      </c>
      <c r="AF7" s="3" t="s">
        <v>33</v>
      </c>
      <c r="AG7" s="2" t="s">
        <v>29</v>
      </c>
      <c r="AH7" s="2" t="s">
        <v>30</v>
      </c>
      <c r="AI7" s="3" t="s">
        <v>78</v>
      </c>
      <c r="AJ7" s="3" t="s">
        <v>36</v>
      </c>
      <c r="AK7" s="2" t="s">
        <v>29</v>
      </c>
      <c r="AL7" s="2" t="s">
        <v>30</v>
      </c>
      <c r="AM7" s="3" t="s">
        <v>78</v>
      </c>
      <c r="AN7" s="2" t="s">
        <v>63</v>
      </c>
      <c r="AO7" s="2" t="s">
        <v>85</v>
      </c>
      <c r="AP7" s="3" t="s">
        <v>78</v>
      </c>
      <c r="AQ7" s="2" t="s">
        <v>86</v>
      </c>
      <c r="AR7" s="2" t="s">
        <v>79</v>
      </c>
      <c r="AS7" s="3" t="s">
        <v>78</v>
      </c>
      <c r="AT7" s="2" t="s">
        <v>87</v>
      </c>
      <c r="AU7" s="2" t="s">
        <v>79</v>
      </c>
      <c r="AV7" s="3" t="s">
        <v>78</v>
      </c>
      <c r="AW7" s="2" t="s">
        <v>88</v>
      </c>
      <c r="AX7" s="2" t="s">
        <v>88</v>
      </c>
      <c r="AY7" s="3" t="s">
        <v>78</v>
      </c>
      <c r="AZ7" s="2" t="s">
        <v>89</v>
      </c>
      <c r="BA7" s="2" t="s">
        <v>79</v>
      </c>
      <c r="BB7" s="3" t="s">
        <v>78</v>
      </c>
      <c r="BC7" s="2" t="s">
        <v>90</v>
      </c>
      <c r="BD7" s="2" t="s">
        <v>79</v>
      </c>
      <c r="BE7" s="3" t="s">
        <v>78</v>
      </c>
      <c r="BF7" s="2" t="s">
        <v>79</v>
      </c>
      <c r="BG7" s="2" t="s">
        <v>79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2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2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2">
      <c r="A1005" s="11"/>
      <c r="B1005" s="11"/>
      <c r="C1005" s="12"/>
      <c r="D1005" s="11"/>
      <c r="E1005" s="13"/>
      <c r="F1005" s="13"/>
      <c r="G1005" s="14"/>
      <c r="H1005" s="11"/>
      <c r="I1005" s="13"/>
      <c r="J1005" s="15"/>
      <c r="K1005" s="11"/>
      <c r="L1005" s="16"/>
      <c r="M1005" s="17"/>
      <c r="N1005" s="11"/>
      <c r="O1005" s="11"/>
      <c r="P1005" s="15"/>
      <c r="Q1005" s="15"/>
      <c r="R1005" s="11"/>
      <c r="S1005" s="15"/>
      <c r="T1005" s="15"/>
      <c r="U1005" s="11"/>
      <c r="V1005" s="15"/>
      <c r="W1005" s="15"/>
      <c r="X1005" s="11"/>
      <c r="Y1005" s="11"/>
      <c r="Z1005" s="15"/>
      <c r="AA1005" s="15"/>
      <c r="AB1005" s="11"/>
      <c r="AC1005" s="15"/>
      <c r="AD1005" s="15"/>
      <c r="AE1005" s="11"/>
      <c r="AF1005" s="11"/>
      <c r="AG1005" s="15"/>
      <c r="AH1005" s="15"/>
      <c r="AI1005" s="11"/>
      <c r="AJ1005" s="11"/>
      <c r="AK1005" s="15"/>
      <c r="AL1005" s="15"/>
      <c r="AM1005" s="11"/>
      <c r="AN1005" s="15"/>
      <c r="AO1005" s="15"/>
      <c r="AP1005" s="11"/>
      <c r="AQ1005" s="15"/>
      <c r="AR1005" s="15"/>
      <c r="AS1005" s="11"/>
      <c r="AT1005" s="15"/>
      <c r="AU1005" s="15"/>
      <c r="AV1005" s="11"/>
      <c r="AW1005" s="15"/>
      <c r="AX1005" s="15"/>
      <c r="AY1005" s="11"/>
      <c r="AZ1005" s="15"/>
      <c r="BA1005" s="15"/>
      <c r="BB1005" s="11"/>
      <c r="BC1005" s="15"/>
      <c r="BD1005" s="15"/>
      <c r="BE1005" s="11"/>
      <c r="BF1005" s="15"/>
      <c r="BG1005" s="1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ht="12.75" customHeight="1" x14ac:dyDescent="0.2">
      <c r="A1006" s="11"/>
      <c r="B1006" s="11"/>
      <c r="C1006" s="12"/>
      <c r="D1006" s="11"/>
      <c r="E1006" s="13"/>
      <c r="F1006" s="13"/>
      <c r="G1006" s="14"/>
      <c r="H1006" s="11"/>
      <c r="I1006" s="13"/>
      <c r="J1006" s="15"/>
      <c r="K1006" s="11"/>
      <c r="L1006" s="16"/>
      <c r="M1006" s="17"/>
      <c r="N1006" s="11"/>
      <c r="O1006" s="11"/>
      <c r="P1006" s="15"/>
      <c r="Q1006" s="15"/>
      <c r="R1006" s="11"/>
      <c r="S1006" s="15"/>
      <c r="T1006" s="15"/>
      <c r="U1006" s="11"/>
      <c r="V1006" s="15"/>
      <c r="W1006" s="15"/>
      <c r="X1006" s="11"/>
      <c r="Y1006" s="11"/>
      <c r="Z1006" s="15"/>
      <c r="AA1006" s="15"/>
      <c r="AB1006" s="11"/>
      <c r="AC1006" s="15"/>
      <c r="AD1006" s="15"/>
      <c r="AE1006" s="11"/>
      <c r="AF1006" s="11"/>
      <c r="AG1006" s="15"/>
      <c r="AH1006" s="15"/>
      <c r="AI1006" s="11"/>
      <c r="AJ1006" s="11"/>
      <c r="AK1006" s="15"/>
      <c r="AL1006" s="15"/>
      <c r="AM1006" s="11"/>
      <c r="AN1006" s="15"/>
      <c r="AO1006" s="15"/>
      <c r="AP1006" s="11"/>
      <c r="AQ1006" s="15"/>
      <c r="AR1006" s="15"/>
      <c r="AS1006" s="11"/>
      <c r="AT1006" s="15"/>
      <c r="AU1006" s="15"/>
      <c r="AV1006" s="11"/>
      <c r="AW1006" s="15"/>
      <c r="AX1006" s="15"/>
      <c r="AY1006" s="11"/>
      <c r="AZ1006" s="15"/>
      <c r="BA1006" s="15"/>
      <c r="BB1006" s="11"/>
      <c r="BC1006" s="15"/>
      <c r="BD1006" s="15"/>
      <c r="BE1006" s="11"/>
      <c r="BF1006" s="15"/>
      <c r="BG1006" s="1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</row>
    <row r="1007" spans="1:78" ht="12.75" customHeight="1" x14ac:dyDescent="0.2">
      <c r="A1007" s="11"/>
      <c r="B1007" s="11"/>
      <c r="C1007" s="12"/>
      <c r="D1007" s="11"/>
      <c r="E1007" s="13"/>
      <c r="F1007" s="13"/>
      <c r="G1007" s="14"/>
      <c r="H1007" s="11"/>
      <c r="I1007" s="13"/>
      <c r="J1007" s="15"/>
      <c r="K1007" s="11"/>
      <c r="L1007" s="16"/>
      <c r="M1007" s="17"/>
      <c r="N1007" s="11"/>
      <c r="O1007" s="11"/>
      <c r="P1007" s="15"/>
      <c r="Q1007" s="15"/>
      <c r="R1007" s="11"/>
      <c r="S1007" s="15"/>
      <c r="T1007" s="15"/>
      <c r="U1007" s="11"/>
      <c r="V1007" s="15"/>
      <c r="W1007" s="15"/>
      <c r="X1007" s="11"/>
      <c r="Y1007" s="11"/>
      <c r="Z1007" s="15"/>
      <c r="AA1007" s="15"/>
      <c r="AB1007" s="11"/>
      <c r="AC1007" s="15"/>
      <c r="AD1007" s="15"/>
      <c r="AE1007" s="11"/>
      <c r="AF1007" s="11"/>
      <c r="AG1007" s="15"/>
      <c r="AH1007" s="15"/>
      <c r="AI1007" s="11"/>
      <c r="AJ1007" s="11"/>
      <c r="AK1007" s="15"/>
      <c r="AL1007" s="15"/>
      <c r="AM1007" s="11"/>
      <c r="AN1007" s="15"/>
      <c r="AO1007" s="15"/>
      <c r="AP1007" s="11"/>
      <c r="AQ1007" s="15"/>
      <c r="AR1007" s="15"/>
      <c r="AS1007" s="11"/>
      <c r="AT1007" s="15"/>
      <c r="AU1007" s="15"/>
      <c r="AV1007" s="11"/>
      <c r="AW1007" s="15"/>
      <c r="AX1007" s="15"/>
      <c r="AY1007" s="11"/>
      <c r="AZ1007" s="15"/>
      <c r="BA1007" s="15"/>
      <c r="BB1007" s="11"/>
      <c r="BC1007" s="15"/>
      <c r="BD1007" s="15"/>
      <c r="BE1007" s="11"/>
      <c r="BF1007" s="15"/>
      <c r="BG1007" s="1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</sheetData>
  <autoFilter ref="A1:BZ7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tabSelected="1" workbookViewId="0">
      <selection activeCell="A13" sqref="A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91</v>
      </c>
      <c r="B1" s="19" t="s">
        <v>92</v>
      </c>
      <c r="C1" s="19" t="s">
        <v>93</v>
      </c>
      <c r="D1" s="19" t="s">
        <v>94</v>
      </c>
      <c r="E1" s="19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96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bus.gov.ru'!D5</f>
        <v>МКОУ "Павловская средняя общеобразовательная школа"</v>
      </c>
      <c r="B3" s="24">
        <f>IFERROR(((('Данные для ввода на bus.gov.ru'!I5+'Данные для ввода на bus.gov.ru'!L5)/('Данные для ввода на bus.gov.ru'!J5+'Данные для ввода на bus.gov.ru'!M5))*100)*0.3,"")</f>
        <v>25.263157894736839</v>
      </c>
      <c r="C3" s="22">
        <f>'Данные для ввода на bus.gov.ru'!Q5*0.3</f>
        <v>30</v>
      </c>
      <c r="D3" s="24">
        <f>((('Данные для ввода на bus.gov.ru'!S5+'Данные для ввода на bus.gov.ru'!V5)/('Данные для ввода на bus.gov.ru'!T5+'Данные для ввода на bus.gov.ru'!W5))*100)*0.4</f>
        <v>38.878504672897201</v>
      </c>
      <c r="E3" s="25">
        <f t="shared" ref="E3" si="0">B3+C3+D3</f>
        <v>94.141662567634029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13" sqref="A13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91</v>
      </c>
      <c r="B1" s="19" t="s">
        <v>97</v>
      </c>
      <c r="C1" s="19" t="s">
        <v>98</v>
      </c>
      <c r="D1" s="19" t="s">
        <v>95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96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bus.gov.ru'!D5</f>
        <v>МКОУ "Павловская средняя общеобразовательная школа"</v>
      </c>
      <c r="B3" s="2">
        <f>'Данные для ввода на bus.gov.ru'!AA5*0.5</f>
        <v>50</v>
      </c>
      <c r="C3" s="28">
        <f>(('Данные для ввода на bus.gov.ru'!AC5/'Данные для ввода на bus.gov.ru'!AD5)*100)*0.5</f>
        <v>42.5</v>
      </c>
      <c r="D3" s="28">
        <f t="shared" ref="D3" si="0">B3+C3</f>
        <v>92.5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2"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5:26" ht="15.75" customHeight="1" x14ac:dyDescent="0.2"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5:26" ht="15.75" customHeight="1" x14ac:dyDescent="0.2"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5:26" ht="15.75" customHeight="1" x14ac:dyDescent="0.2"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5:26" ht="15.75" customHeight="1" x14ac:dyDescent="0.2"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2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19" sqref="A1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91</v>
      </c>
      <c r="B1" s="30" t="s">
        <v>99</v>
      </c>
      <c r="C1" s="30" t="s">
        <v>100</v>
      </c>
      <c r="D1" s="30" t="s">
        <v>101</v>
      </c>
      <c r="E1" s="30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96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bus.gov.ru'!D5</f>
        <v>МКОУ "Павловская средняя общеобразовательная школа"</v>
      </c>
      <c r="B3" s="18">
        <f>'Данные для ввода на bus.gov.ru'!AH5*0.3</f>
        <v>30</v>
      </c>
      <c r="C3" s="18">
        <f>'Данные для ввода на bus.gov.ru'!AL5*0.4</f>
        <v>40</v>
      </c>
      <c r="D3" s="32">
        <f>IFERROR((('Данные для ввода на bus.gov.ru'!AN5/'Данные для ввода на bus.gov.ru'!AO5)*100)*0.3,0)</f>
        <v>30</v>
      </c>
      <c r="E3" s="32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17" sqref="A1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91</v>
      </c>
      <c r="B1" s="30" t="s">
        <v>102</v>
      </c>
      <c r="C1" s="30" t="s">
        <v>103</v>
      </c>
      <c r="D1" s="30" t="s">
        <v>104</v>
      </c>
      <c r="E1" s="30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96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bus.gov.ru'!D5</f>
        <v>МКОУ "Павловская средняя общеобразовательная школа"</v>
      </c>
      <c r="B3" s="32">
        <f>(('Данные для ввода на bus.gov.ru'!AQ5/'Данные для ввода на bus.gov.ru'!AR5)*100)*0.4</f>
        <v>36</v>
      </c>
      <c r="C3" s="28">
        <f>(('Данные для ввода на bus.gov.ru'!AT5/'Данные для ввода на bus.gov.ru'!AU5)*100)*0.4</f>
        <v>37.5</v>
      </c>
      <c r="D3" s="32">
        <f>(('Данные для ввода на bus.gov.ru'!AW5/'Данные для ввода на bus.gov.ru'!AX5)*100)*0.2</f>
        <v>19.230769230769234</v>
      </c>
      <c r="E3" s="32">
        <f t="shared" ref="E3" si="0">B3+C3+D3</f>
        <v>92.730769230769226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4" sqref="A4:A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91</v>
      </c>
      <c r="B1" s="30" t="s">
        <v>105</v>
      </c>
      <c r="C1" s="30" t="s">
        <v>106</v>
      </c>
      <c r="D1" s="30" t="s">
        <v>107</v>
      </c>
      <c r="E1" s="30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96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bus.gov.ru'!D5</f>
        <v>МКОУ "Павловская средняя общеобразовательная школа"</v>
      </c>
      <c r="B3" s="32">
        <f>(('Данные для ввода на bus.gov.ru'!AZ5/'Данные для ввода на bus.gov.ru'!BA5)*100)*0.3</f>
        <v>23.25</v>
      </c>
      <c r="C3" s="32">
        <f>(('Данные для ввода на bus.gov.ru'!BC5/'Данные для ввода на bus.gov.ru'!BD5)*100)*0.2</f>
        <v>16.5</v>
      </c>
      <c r="D3" s="32">
        <f>(('Данные для ввода на bus.gov.ru'!BF5/'Данные для ввода на bus.gov.ru'!BG5)*100)*0.5</f>
        <v>45</v>
      </c>
      <c r="E3" s="32">
        <f t="shared" ref="E3" si="0">B3+C3+D3</f>
        <v>84.75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B22" sqref="B22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108</v>
      </c>
      <c r="B1" s="34" t="s">
        <v>109</v>
      </c>
      <c r="C1" s="35" t="s">
        <v>110</v>
      </c>
      <c r="D1" s="35" t="s">
        <v>111</v>
      </c>
      <c r="E1" s="35" t="s">
        <v>112</v>
      </c>
      <c r="F1" s="35" t="s">
        <v>113</v>
      </c>
      <c r="G1" s="2" t="s">
        <v>114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96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МКОУ "Павловская средняя общеобразовательная школа"</v>
      </c>
      <c r="B3" s="28">
        <f>'Критерий 1'!E3</f>
        <v>94.141662567634029</v>
      </c>
      <c r="C3" s="28">
        <f>'Критерий 2'!D3</f>
        <v>92.5</v>
      </c>
      <c r="D3" s="28">
        <f>'Критерий 3'!E3</f>
        <v>100</v>
      </c>
      <c r="E3" s="28">
        <f>'Критерий 4'!E3</f>
        <v>92.730769230769226</v>
      </c>
      <c r="F3" s="28">
        <f>'Критерий 5'!E3</f>
        <v>84.75</v>
      </c>
      <c r="G3" s="28">
        <f t="shared" si="0"/>
        <v>92.824486359680662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39"/>
      <c r="C250" s="39"/>
      <c r="D250" s="39"/>
      <c r="E250" s="39"/>
      <c r="F250" s="39"/>
      <c r="G250" s="3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39"/>
      <c r="C251" s="39"/>
      <c r="D251" s="39"/>
      <c r="E251" s="39"/>
      <c r="F251" s="39"/>
      <c r="G251" s="3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1"/>
      <c r="B252" s="39"/>
      <c r="C252" s="39"/>
      <c r="D252" s="39"/>
      <c r="E252" s="39"/>
      <c r="F252" s="39"/>
      <c r="G252" s="3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1"/>
      <c r="B253" s="39"/>
      <c r="C253" s="39"/>
      <c r="D253" s="39"/>
      <c r="E253" s="39"/>
      <c r="F253" s="39"/>
      <c r="G253" s="3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1"/>
      <c r="B254" s="39"/>
      <c r="C254" s="39"/>
      <c r="D254" s="39"/>
      <c r="E254" s="39"/>
      <c r="F254" s="39"/>
      <c r="G254" s="3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1"/>
      <c r="B255" s="39"/>
      <c r="C255" s="39"/>
      <c r="D255" s="39"/>
      <c r="E255" s="39"/>
      <c r="F255" s="39"/>
      <c r="G255" s="3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1"/>
      <c r="B256" s="39"/>
      <c r="C256" s="39"/>
      <c r="D256" s="39"/>
      <c r="E256" s="39"/>
      <c r="F256" s="39"/>
      <c r="G256" s="39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2023-01-11T09:44:48Z</dcterms:created>
  <dcterms:modified xsi:type="dcterms:W3CDTF">2023-01-11T09:44:48Z</dcterms:modified>
</cp:coreProperties>
</file>